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45" windowWidth="27315" windowHeight="13290"/>
  </bookViews>
  <sheets>
    <sheet name="Klassisk opsætning" sheetId="1" r:id="rId1"/>
    <sheet name="Moderne opsætning" sheetId="2" r:id="rId2"/>
    <sheet name="Ark3" sheetId="3" r:id="rId3"/>
  </sheets>
  <definedNames>
    <definedName name="OLE_LINK1" localSheetId="0">'Klassisk opsætning'!$E$4</definedName>
  </definedNames>
  <calcPr calcId="145621"/>
</workbook>
</file>

<file path=xl/calcChain.xml><?xml version="1.0" encoding="utf-8"?>
<calcChain xmlns="http://schemas.openxmlformats.org/spreadsheetml/2006/main">
  <c r="C24" i="2" l="1"/>
  <c r="C22" i="2"/>
  <c r="B18" i="2"/>
  <c r="B17" i="2"/>
  <c r="B15" i="2"/>
  <c r="B14" i="2"/>
  <c r="B12" i="2"/>
  <c r="B10" i="2"/>
  <c r="B9" i="2"/>
  <c r="B7" i="2"/>
  <c r="B22" i="2" s="1"/>
  <c r="B26" i="2" s="1"/>
  <c r="C26" i="2" l="1"/>
  <c r="B20" i="1"/>
  <c r="B18" i="1"/>
  <c r="B17" i="1"/>
  <c r="B15" i="1"/>
  <c r="B14" i="1"/>
  <c r="B12" i="1"/>
  <c r="B11" i="1"/>
  <c r="B10" i="1"/>
  <c r="B8" i="1"/>
  <c r="B22" i="1" s="1"/>
  <c r="C24" i="1" l="1"/>
  <c r="C22" i="1"/>
  <c r="B26" i="1"/>
  <c r="C26" i="1" l="1"/>
</calcChain>
</file>

<file path=xl/comments1.xml><?xml version="1.0" encoding="utf-8"?>
<comments xmlns="http://schemas.openxmlformats.org/spreadsheetml/2006/main">
  <authors>
    <author>Solveig Pedersen</author>
  </authors>
  <commentList>
    <comment ref="A4" authorId="0">
      <text>
        <r>
          <rPr>
            <b/>
            <sz val="9"/>
            <color indexed="81"/>
            <rFont val="Tahoma"/>
            <family val="2"/>
          </rPr>
          <t>Koreograf</t>
        </r>
        <r>
          <rPr>
            <sz val="9"/>
            <color indexed="81"/>
            <rFont val="Tahoma"/>
            <family val="2"/>
          </rPr>
          <t xml:space="preserve">
Skaber dansen og trinnene. Prisen er helt afhængig af hvor ’stort’ et navn der er tale om og hvor omfattende og tidskrævende en opgave det er. Er det en stjernekoreograf, kan det være vanskeligt at forhandle om honoraret.
100.000 kr. – 350.000 kr.</t>
        </r>
      </text>
    </comment>
    <comment ref="A5" authorId="0">
      <text>
        <r>
          <rPr>
            <b/>
            <sz val="9"/>
            <color indexed="81"/>
            <rFont val="Tahoma"/>
            <family val="2"/>
          </rPr>
          <t>Scenograf</t>
        </r>
        <r>
          <rPr>
            <sz val="9"/>
            <color indexed="81"/>
            <rFont val="Tahoma"/>
            <family val="2"/>
          </rPr>
          <t xml:space="preserve">
Designer både kostumerne og scenografien (kulisserne). Opgaven varierer meget alt afhængigt af om der er tale om en moderne og enkel opsætning eller om det er tale om en klassisk ballet med mange detaljer og mange deltagende. I en klassisk ballet vil budgettet til scenografien højst sandsynligt ligge i den høje ende. Hertil varierer prisen betydeligt med scenografens omdømme.
100.000 kr. – 350.000 kr.</t>
        </r>
        <r>
          <rPr>
            <b/>
            <sz val="9"/>
            <color indexed="81"/>
            <rFont val="Tahoma"/>
            <family val="2"/>
          </rPr>
          <t xml:space="preserve">
</t>
        </r>
      </text>
    </comment>
    <comment ref="A6" authorId="0">
      <text>
        <r>
          <rPr>
            <b/>
            <sz val="9"/>
            <color indexed="81"/>
            <rFont val="Tahoma"/>
            <family val="2"/>
          </rPr>
          <t>Lysdesigner</t>
        </r>
        <r>
          <rPr>
            <sz val="9"/>
            <color indexed="81"/>
            <rFont val="Tahoma"/>
            <family val="2"/>
          </rPr>
          <t xml:space="preserve">
Til simpel lysdesign kan teatrets egen lysmester bruges. Ellers hyres ekstern lysdesigner. I visse tilfælde, hvis lysdesignet er meget centralt i det kunstneriske udtryk, engageres en lys/installationskunstner.
0 kr. – 60.000 kr. – 150.000 kr.
</t>
        </r>
      </text>
    </comment>
    <comment ref="A7" authorId="0">
      <text>
        <r>
          <rPr>
            <b/>
            <sz val="9"/>
            <color indexed="81"/>
            <rFont val="Tahoma"/>
            <family val="2"/>
          </rPr>
          <t>Komponist</t>
        </r>
        <r>
          <rPr>
            <sz val="9"/>
            <color indexed="81"/>
            <rFont val="Tahoma"/>
            <family val="2"/>
          </rPr>
          <t xml:space="preserve">
Eksisterende musik: Hvis det er en nulevende komponist eller afgået ved inden for de sidste 70 år da betales royalties. Hvis komponisten har været død i mere end 70 år da er det uden betaling. Ophavsretten til et værk varer som hovedregel indtil 70 år efter ophavsmandens død, dvs. i ophavsmandens levetid plus 70 år.
Hvis der skal komponeres ny musik varierer prisen herfor betydeligt men typisk mellem 
1.000 kr. – 5.000 kr. pr 1 minuts musik</t>
        </r>
      </text>
    </comment>
    <comment ref="A8" authorId="0">
      <text>
        <r>
          <rPr>
            <b/>
            <sz val="9"/>
            <color indexed="81"/>
            <rFont val="Tahoma"/>
            <family val="2"/>
          </rPr>
          <t>Instruktør</t>
        </r>
        <r>
          <rPr>
            <sz val="9"/>
            <color indexed="81"/>
            <rFont val="Tahoma"/>
            <family val="2"/>
          </rPr>
          <t xml:space="preserve">
Ofte er det nødvendigt at engagere en instruktør til at bistå koreografen og til at tage sig af ’dansen’ ved hver forestilling.
Ca. 30.000 kr.</t>
        </r>
      </text>
    </comment>
    <comment ref="A9" authorId="0">
      <text>
        <r>
          <rPr>
            <b/>
            <sz val="9"/>
            <color indexed="81"/>
            <rFont val="Tahoma"/>
            <family val="2"/>
          </rPr>
          <t xml:space="preserve">Gæstedanser
</t>
        </r>
        <r>
          <rPr>
            <sz val="9"/>
            <color indexed="81"/>
            <rFont val="Tahoma"/>
            <family val="2"/>
          </rPr>
          <t xml:space="preserve">En ukendt gæstedanser skal have ca. 1500 kr. pr. forestilling mens et stort anerkendt navn, som man forventer kan trække mange billetter, kan koste op mod 32.000 kr. pr. forestilling. Hertil kommer ca. 30.000 kr. for at deltage i prøveforløbet.
1.500 kr. – 32.000 kr. pr. forestilling
</t>
        </r>
      </text>
    </comment>
    <comment ref="A10" authorId="0">
      <text>
        <r>
          <rPr>
            <b/>
            <sz val="9"/>
            <color indexed="81"/>
            <rFont val="Tahoma"/>
            <family val="2"/>
          </rPr>
          <t xml:space="preserve">Påklædere
</t>
        </r>
        <r>
          <rPr>
            <sz val="9"/>
            <color indexed="81"/>
            <rFont val="Tahoma"/>
            <family val="2"/>
          </rPr>
          <t xml:space="preserve">Der er påklædere ved alle forestillinger som hjælper danserne i og af tøjet. Hvor mange afhænger af antallet af kostumeskift i forestillingen og hvor store kostumerne af.
Moderne ballet bruger ca. 3 påklædere. Ved en klassisk udstyrstung ballet bruges ca. 12. 
Ca. 660 kr. pr forestilling pr. påklæder.
</t>
        </r>
      </text>
    </comment>
    <comment ref="A11" authorId="0">
      <text>
        <r>
          <rPr>
            <b/>
            <sz val="9"/>
            <color indexed="81"/>
            <rFont val="Tahoma"/>
            <family val="2"/>
          </rPr>
          <t>Statister</t>
        </r>
        <r>
          <rPr>
            <sz val="9"/>
            <color indexed="81"/>
            <rFont val="Tahoma"/>
            <family val="2"/>
          </rPr>
          <t xml:space="preserve">
Ca. 660 kr. pr forestilling pr statist
</t>
        </r>
      </text>
    </comment>
    <comment ref="A12" authorId="0">
      <text>
        <r>
          <rPr>
            <b/>
            <sz val="9"/>
            <color indexed="81"/>
            <rFont val="Tahoma"/>
            <family val="2"/>
          </rPr>
          <t xml:space="preserve">Aftenprøver
</t>
        </r>
        <r>
          <rPr>
            <sz val="9"/>
            <color indexed="81"/>
            <rFont val="Tahoma"/>
            <family val="2"/>
          </rPr>
          <t xml:space="preserve">Kan være nødvendige hvis prøveforløbet er kort eller lignende. Da aftenprøverne ligger ud over dansernes arbejdstid aflønnes separat for deltagelse herved.
1.000 kr. danser pr. aftenprøve
</t>
        </r>
      </text>
    </comment>
    <comment ref="A13" authorId="0">
      <text>
        <r>
          <rPr>
            <b/>
            <sz val="9"/>
            <color indexed="81"/>
            <rFont val="Tahoma"/>
            <family val="2"/>
          </rPr>
          <t>Kapel</t>
        </r>
        <r>
          <rPr>
            <sz val="9"/>
            <color indexed="81"/>
            <rFont val="Tahoma"/>
            <family val="2"/>
          </rPr>
          <t xml:space="preserve">
Gratis – indgår i ballettens fællesressourcer i lighed med sceneteknisk personale og kontrollører mv.
</t>
        </r>
      </text>
    </comment>
    <comment ref="A14" authorId="0">
      <text>
        <r>
          <rPr>
            <b/>
            <sz val="9"/>
            <color indexed="81"/>
            <rFont val="Tahoma"/>
            <family val="2"/>
          </rPr>
          <t xml:space="preserve">Tåspidssko (balletsko)
</t>
        </r>
        <r>
          <rPr>
            <sz val="9"/>
            <color indexed="81"/>
            <rFont val="Tahoma"/>
            <family val="2"/>
          </rPr>
          <t>Èt par tåspidssko koster ca. 350 kr.</t>
        </r>
      </text>
    </comment>
    <comment ref="A15" authorId="0">
      <text>
        <r>
          <rPr>
            <b/>
            <sz val="9"/>
            <color indexed="81"/>
            <rFont val="Tahoma"/>
            <family val="2"/>
          </rPr>
          <t xml:space="preserve">Rejse &amp; opholdsudgifter
</t>
        </r>
        <r>
          <rPr>
            <sz val="9"/>
            <color indexed="81"/>
            <rFont val="Tahoma"/>
            <family val="2"/>
          </rPr>
          <t>Når balletten engagerer kunstnere fra udlandet betaler teatret for vedkommendes rejse- og opholdsudgifter. Dvs. flybilletter som varierer fra ca. 3.000 kr. ved en europæisk destination til ca. 10.000 ved øvrige destinationer. Hertil kommer hoteludgifter – ca. 1000. kr. pr. nat samt diæter på 250. kr. pr. dag. Ofte er det nødvendigt for kunstneren af rejse til Danmark flere gange under en produktion. Mellem 3 og 6 gange. Især koreografen opholder sig samlet set længe i Danmark – ca. 40 dage.</t>
        </r>
        <r>
          <rPr>
            <b/>
            <sz val="9"/>
            <color indexed="81"/>
            <rFont val="Tahoma"/>
            <family val="2"/>
          </rPr>
          <t xml:space="preserve">
</t>
        </r>
      </text>
    </comment>
    <comment ref="A16" authorId="0">
      <text>
        <r>
          <rPr>
            <b/>
            <sz val="9"/>
            <color indexed="81"/>
            <rFont val="Tahoma"/>
            <family val="2"/>
          </rPr>
          <t xml:space="preserve">Royalties
</t>
        </r>
        <r>
          <rPr>
            <sz val="9"/>
            <color indexed="81"/>
            <rFont val="Tahoma"/>
            <family val="2"/>
          </rPr>
          <t>Tariffen for musik på teaterscener er 12 % af billetindtægten, når det drejer sig om "små" rettigheder.
Der skal ikke indberegnes royalties da disse trækkes ud af billetindtægten</t>
        </r>
      </text>
    </comment>
    <comment ref="A17" authorId="0">
      <text>
        <r>
          <rPr>
            <b/>
            <sz val="9"/>
            <color indexed="81"/>
            <rFont val="Tahoma"/>
            <family val="2"/>
          </rPr>
          <t xml:space="preserve">Kulisser
</t>
        </r>
        <r>
          <rPr>
            <sz val="9"/>
            <color indexed="81"/>
            <rFont val="Tahoma"/>
            <family val="2"/>
          </rPr>
          <t>Dels indkøb af materialer og dels arbejdstimer i de scenografiske værksteder. Èn arbejdstime koster 255 kr.
Enkel opsætning: 
Indkøb for 600.000 kr. og 2.000 timer
Detaljeret opsætning:  
Indkøb for 1.300.000 kr. og 5.000 timer</t>
        </r>
        <r>
          <rPr>
            <b/>
            <sz val="9"/>
            <color indexed="81"/>
            <rFont val="Tahoma"/>
            <family val="2"/>
          </rPr>
          <t xml:space="preserve">
</t>
        </r>
        <r>
          <rPr>
            <sz val="9"/>
            <color indexed="81"/>
            <rFont val="Tahoma"/>
            <family val="2"/>
          </rPr>
          <t xml:space="preserve">
</t>
        </r>
      </text>
    </comment>
    <comment ref="A18" authorId="0">
      <text>
        <r>
          <rPr>
            <b/>
            <sz val="9"/>
            <color indexed="81"/>
            <rFont val="Tahoma"/>
            <family val="2"/>
          </rPr>
          <t xml:space="preserve">Kostumer
</t>
        </r>
        <r>
          <rPr>
            <sz val="9"/>
            <color indexed="81"/>
            <rFont val="Tahoma"/>
            <family val="2"/>
          </rPr>
          <t>Dels indkøb af materialer og dels arbejdstimer i de skræddersalene. Èn arbejdstime koster 255 kr.
Enkel: Indkøb for 300.000 kr. og 3.000 timer
Klassisk: Indkøb for 2.000.000 kr. og 10.000 timer</t>
        </r>
        <r>
          <rPr>
            <b/>
            <sz val="9"/>
            <color indexed="81"/>
            <rFont val="Tahoma"/>
            <family val="2"/>
          </rPr>
          <t xml:space="preserve">
</t>
        </r>
      </text>
    </comment>
    <comment ref="A19" authorId="0">
      <text>
        <r>
          <rPr>
            <b/>
            <sz val="9"/>
            <color indexed="81"/>
            <rFont val="Tahoma"/>
            <family val="2"/>
          </rPr>
          <t xml:space="preserve">Teknik
</t>
        </r>
        <r>
          <rPr>
            <sz val="9"/>
            <color indexed="81"/>
            <rFont val="Tahoma"/>
            <family val="2"/>
          </rPr>
          <t>Klassisk opsætning: ca. 200.000 kr. 
Moderne opsætning med nye krav 
til lyd- og lys: 1.000.000 kr.</t>
        </r>
        <r>
          <rPr>
            <b/>
            <sz val="9"/>
            <color indexed="81"/>
            <rFont val="Tahoma"/>
            <family val="2"/>
          </rPr>
          <t xml:space="preserve">
</t>
        </r>
      </text>
    </comment>
    <comment ref="A20" authorId="0">
      <text>
        <r>
          <rPr>
            <b/>
            <sz val="9"/>
            <color indexed="81"/>
            <rFont val="Tahoma"/>
            <family val="2"/>
          </rPr>
          <t xml:space="preserve">Musik
</t>
        </r>
        <r>
          <rPr>
            <sz val="9"/>
            <color indexed="81"/>
            <rFont val="Tahoma"/>
            <family val="2"/>
          </rPr>
          <t>Skal der være live-musik af andre end kapellet skal der betales for det.
Alt afhængig af hvilken musik man ønsker varierer prisen betydeligt. 
Inklusive prøveforløb er prisen pr. forestilling ca. mellem 10.000 kr. for et mindre band til 50.000 kr. for et Big band.</t>
        </r>
      </text>
    </comment>
  </commentList>
</comments>
</file>

<file path=xl/comments2.xml><?xml version="1.0" encoding="utf-8"?>
<comments xmlns="http://schemas.openxmlformats.org/spreadsheetml/2006/main">
  <authors>
    <author>Solveig Pedersen</author>
  </authors>
  <commentList>
    <comment ref="A4" authorId="0">
      <text>
        <r>
          <rPr>
            <b/>
            <sz val="9"/>
            <color indexed="81"/>
            <rFont val="Tahoma"/>
            <family val="2"/>
          </rPr>
          <t>Koreograf</t>
        </r>
        <r>
          <rPr>
            <sz val="9"/>
            <color indexed="81"/>
            <rFont val="Tahoma"/>
            <family val="2"/>
          </rPr>
          <t xml:space="preserve">
Skaber dansen og trinnene. Prisen er helt afhængig af hvor ’stort’ et navn der er tale om og hvor omfattende og tidskrævende en opgave det er.  Er det en stjernekoreograf, kan det være vanskeligt at forhandle om honoraret.
100.000 kr. – 350.000 kr.</t>
        </r>
      </text>
    </comment>
    <comment ref="A5" authorId="0">
      <text>
        <r>
          <rPr>
            <b/>
            <sz val="9"/>
            <color indexed="81"/>
            <rFont val="Tahoma"/>
            <family val="2"/>
          </rPr>
          <t>Scenograf</t>
        </r>
        <r>
          <rPr>
            <sz val="9"/>
            <color indexed="81"/>
            <rFont val="Tahoma"/>
            <family val="2"/>
          </rPr>
          <t xml:space="preserve">
Designer både kostumerne og scenografien (kulisserne). Opgaven varierer meget alt afhængigt af om der er tale om en moderne og enkel opsætning eller om det er tale om en klassisk ballet med mange detaljer og mange deltagende. Hertil varierer prisen betydeligt med scenografens omdømme.
100.000 kr. – 350.000 kr.</t>
        </r>
        <r>
          <rPr>
            <b/>
            <sz val="9"/>
            <color indexed="81"/>
            <rFont val="Tahoma"/>
            <family val="2"/>
          </rPr>
          <t xml:space="preserve">
</t>
        </r>
      </text>
    </comment>
    <comment ref="A6" authorId="0">
      <text>
        <r>
          <rPr>
            <b/>
            <sz val="9"/>
            <color indexed="81"/>
            <rFont val="Tahoma"/>
            <family val="2"/>
          </rPr>
          <t>Lysdesigner</t>
        </r>
        <r>
          <rPr>
            <sz val="9"/>
            <color indexed="81"/>
            <rFont val="Tahoma"/>
            <family val="2"/>
          </rPr>
          <t xml:space="preserve">
Til simpel lysdesign kan teatrets egen lysmester bruges. Ellers hyres ekstern lysdesigner. I visse tilfælde, hvis lysdesignet er meget centralt i det kunstneriske udtryk, engageres en lys/installationskunstner.
0 kr. – 60.000 kr. – 150.000 kr.
</t>
        </r>
      </text>
    </comment>
    <comment ref="A7" authorId="0">
      <text>
        <r>
          <rPr>
            <b/>
            <sz val="9"/>
            <color indexed="81"/>
            <rFont val="Tahoma"/>
            <family val="2"/>
          </rPr>
          <t>Komponist</t>
        </r>
        <r>
          <rPr>
            <sz val="9"/>
            <color indexed="81"/>
            <rFont val="Tahoma"/>
            <family val="2"/>
          </rPr>
          <t xml:space="preserve">
Eksisterende musik: Hvis det er en nulevende komponist eller afgået ved inden for de sidste 70 år da betales royalties. Hvis komponisten har været død i mere end 70 år da er det uden betaling. Ophavsretten til et værk varer som hovedregel indtil 70 år efter ophavsmandens død, dvs. i ophavsmandens levetid plus 70 år.
Hvis der skal komponeres ny musik varierer prisen herfor betydeligt men typisk mellem 
1.000 kr. – 5.000 kr. pr 1 minuts musik</t>
        </r>
      </text>
    </comment>
    <comment ref="A8" authorId="0">
      <text>
        <r>
          <rPr>
            <b/>
            <sz val="9"/>
            <color indexed="81"/>
            <rFont val="Tahoma"/>
            <family val="2"/>
          </rPr>
          <t>Instruktør</t>
        </r>
        <r>
          <rPr>
            <sz val="9"/>
            <color indexed="81"/>
            <rFont val="Tahoma"/>
            <family val="2"/>
          </rPr>
          <t xml:space="preserve">
Ofte er det nødvendigt at engagere en instruktør til at bistå koreografen og til at tage sig af ’dansen’ ved hver forestilling.
Ca. 30.000 kr.</t>
        </r>
      </text>
    </comment>
    <comment ref="A9" authorId="0">
      <text>
        <r>
          <rPr>
            <b/>
            <sz val="9"/>
            <color indexed="81"/>
            <rFont val="Tahoma"/>
            <family val="2"/>
          </rPr>
          <t xml:space="preserve">Gæstedanser
</t>
        </r>
        <r>
          <rPr>
            <sz val="9"/>
            <color indexed="81"/>
            <rFont val="Tahoma"/>
            <family val="2"/>
          </rPr>
          <t xml:space="preserve">En ukendt gæstedanser skal have ca. 1500 kr. pr. forestilling mens et stort anerkendt navn, som man forventer kan trække mange billetter, kan koste op mod 32.000 kr. pr. forestilling. Hertil kommer ca. 30.000 kr. for at deltage i prøveforløbet.
1.500 kr. – 32.000 kr. pr. forestilling
</t>
        </r>
      </text>
    </comment>
    <comment ref="A10" authorId="0">
      <text>
        <r>
          <rPr>
            <b/>
            <sz val="9"/>
            <color indexed="81"/>
            <rFont val="Tahoma"/>
            <family val="2"/>
          </rPr>
          <t xml:space="preserve">Påklædere
</t>
        </r>
        <r>
          <rPr>
            <sz val="9"/>
            <color indexed="81"/>
            <rFont val="Tahoma"/>
            <family val="2"/>
          </rPr>
          <t xml:space="preserve">Der er påklædere ved alle forestillinger som hjælper danserne i og af tøjet. Hvor mange afhænger af antallet af kostumeskift i forestillingen og hvor store kostumerne af.
Moderne ballet bruger ca. 3 påklædere. Ved en klassisk udstyrstung ballet bruges ca. 12. 
Ca. 660 kr. pr forestilling pr. påklæder.
</t>
        </r>
      </text>
    </comment>
    <comment ref="A11" authorId="0">
      <text>
        <r>
          <rPr>
            <b/>
            <sz val="9"/>
            <color indexed="81"/>
            <rFont val="Tahoma"/>
            <family val="2"/>
          </rPr>
          <t>Statister</t>
        </r>
        <r>
          <rPr>
            <sz val="9"/>
            <color indexed="81"/>
            <rFont val="Tahoma"/>
            <family val="2"/>
          </rPr>
          <t xml:space="preserve">
Ca. 660 kr. pr forestilling pr statist
</t>
        </r>
      </text>
    </comment>
    <comment ref="A12" authorId="0">
      <text>
        <r>
          <rPr>
            <b/>
            <sz val="9"/>
            <color indexed="81"/>
            <rFont val="Tahoma"/>
            <family val="2"/>
          </rPr>
          <t xml:space="preserve">Aftenprøver
</t>
        </r>
        <r>
          <rPr>
            <sz val="9"/>
            <color indexed="81"/>
            <rFont val="Tahoma"/>
            <family val="2"/>
          </rPr>
          <t xml:space="preserve">Kan være nødvendige hvis prøveforløbet er kort eller lignende. Da aftenprøverne ligger ud over dansernes arbejdstid aflønnes separat for deltagelse herved.
1.000 kr. danser pr. aftenprøve
</t>
        </r>
      </text>
    </comment>
    <comment ref="A13" authorId="0">
      <text>
        <r>
          <rPr>
            <b/>
            <sz val="9"/>
            <color indexed="81"/>
            <rFont val="Tahoma"/>
            <family val="2"/>
          </rPr>
          <t>Kapel</t>
        </r>
        <r>
          <rPr>
            <sz val="9"/>
            <color indexed="81"/>
            <rFont val="Tahoma"/>
            <family val="2"/>
          </rPr>
          <t xml:space="preserve">
Gratis – indgår i ballettens fællesressourcer i lighed med sceneteknisk personale og kontrollører mv.
</t>
        </r>
      </text>
    </comment>
    <comment ref="A14" authorId="0">
      <text>
        <r>
          <rPr>
            <b/>
            <sz val="9"/>
            <color indexed="81"/>
            <rFont val="Tahoma"/>
            <family val="2"/>
          </rPr>
          <t xml:space="preserve">Tåspidssko (balletsko)
</t>
        </r>
        <r>
          <rPr>
            <sz val="9"/>
            <color indexed="81"/>
            <rFont val="Tahoma"/>
            <family val="2"/>
          </rPr>
          <t>Èt par tåspidssko koster ca. 350 kr.</t>
        </r>
      </text>
    </comment>
    <comment ref="A15" authorId="0">
      <text>
        <r>
          <rPr>
            <b/>
            <sz val="9"/>
            <color indexed="81"/>
            <rFont val="Tahoma"/>
            <family val="2"/>
          </rPr>
          <t xml:space="preserve">Rejse &amp; opholdsudgifter
</t>
        </r>
        <r>
          <rPr>
            <sz val="9"/>
            <color indexed="81"/>
            <rFont val="Tahoma"/>
            <family val="2"/>
          </rPr>
          <t>Når balletten engagerer kunstnere fra udlandet betaler teatret for vedkommendes rejse- og opholdsudgifter. Dvs. flybilletter som varierer fra ca. 3.000 kr. ved en europæisk destination til ca. 10.000 ved øvrige destinationer. Hertil kommer hoteludgifter – ca. 1000. kr. pr. nat samt diæter på 250. kr. pr. dag. Ofte er det nødvendigt for kunstneren af rejse til Danmark flere gange under en produktion. Mellem 3 og 6 gange. Især koreografen opholder sig samlet set længe i Danmark – ca. 40 dage.</t>
        </r>
        <r>
          <rPr>
            <b/>
            <sz val="9"/>
            <color indexed="81"/>
            <rFont val="Tahoma"/>
            <family val="2"/>
          </rPr>
          <t xml:space="preserve">
</t>
        </r>
      </text>
    </comment>
    <comment ref="A16" authorId="0">
      <text>
        <r>
          <rPr>
            <b/>
            <sz val="9"/>
            <color indexed="81"/>
            <rFont val="Tahoma"/>
            <family val="2"/>
          </rPr>
          <t xml:space="preserve">Royalties
</t>
        </r>
        <r>
          <rPr>
            <sz val="9"/>
            <color indexed="81"/>
            <rFont val="Tahoma"/>
            <family val="2"/>
          </rPr>
          <t>Tariffen for musik på teaterscener er 12 % af billetindtægten, når det drejer sig om "små" rettigheder.
Der skal ikke indberegnes royalties da disse trækkes ud af billetindtægten</t>
        </r>
      </text>
    </comment>
    <comment ref="A17" authorId="0">
      <text>
        <r>
          <rPr>
            <b/>
            <sz val="9"/>
            <color indexed="81"/>
            <rFont val="Tahoma"/>
            <family val="2"/>
          </rPr>
          <t xml:space="preserve">Kulisser
</t>
        </r>
        <r>
          <rPr>
            <sz val="9"/>
            <color indexed="81"/>
            <rFont val="Tahoma"/>
            <family val="2"/>
          </rPr>
          <t>Dels indkøb af materialer og dels arbejdstimer i de scenografiske værksteder. Èn arbejdstime koster 255 kr.
Enkel opsætning: 
Indkøb for 600.000 kr. og 2.000 timer
Detaljeret opsætning:  
Indkøb for 1.300.000 kr. og 5.000 timer</t>
        </r>
        <r>
          <rPr>
            <b/>
            <sz val="9"/>
            <color indexed="81"/>
            <rFont val="Tahoma"/>
            <family val="2"/>
          </rPr>
          <t xml:space="preserve">
</t>
        </r>
        <r>
          <rPr>
            <sz val="9"/>
            <color indexed="81"/>
            <rFont val="Tahoma"/>
            <family val="2"/>
          </rPr>
          <t xml:space="preserve">
</t>
        </r>
      </text>
    </comment>
    <comment ref="A18" authorId="0">
      <text>
        <r>
          <rPr>
            <b/>
            <sz val="9"/>
            <color indexed="81"/>
            <rFont val="Tahoma"/>
            <family val="2"/>
          </rPr>
          <t xml:space="preserve">Kostumer
</t>
        </r>
        <r>
          <rPr>
            <sz val="9"/>
            <color indexed="81"/>
            <rFont val="Tahoma"/>
            <family val="2"/>
          </rPr>
          <t>Dels indkøb af materialer og dels arbejdstimer i de skræddersalene. Èn arbejdstime koster 255 kr.
Enkel: Indkøb for 300.000 kr. og 3.000 timer
Klassisk: Indkøb for 2.000.000 kr. og 10.000 timer</t>
        </r>
        <r>
          <rPr>
            <b/>
            <sz val="9"/>
            <color indexed="81"/>
            <rFont val="Tahoma"/>
            <family val="2"/>
          </rPr>
          <t xml:space="preserve">
</t>
        </r>
      </text>
    </comment>
    <comment ref="A19" authorId="0">
      <text>
        <r>
          <rPr>
            <b/>
            <sz val="9"/>
            <color indexed="81"/>
            <rFont val="Tahoma"/>
            <family val="2"/>
          </rPr>
          <t xml:space="preserve">Teknik
</t>
        </r>
        <r>
          <rPr>
            <sz val="9"/>
            <color indexed="81"/>
            <rFont val="Tahoma"/>
            <family val="2"/>
          </rPr>
          <t>Klassisk opsætning: ca. 200.000 kr. 
Moderne opsætning med nye krav 
til lyd- og lys: 1.000.000 kr.</t>
        </r>
        <r>
          <rPr>
            <b/>
            <sz val="9"/>
            <color indexed="81"/>
            <rFont val="Tahoma"/>
            <family val="2"/>
          </rPr>
          <t xml:space="preserve">
</t>
        </r>
      </text>
    </comment>
    <comment ref="A20" authorId="0">
      <text>
        <r>
          <rPr>
            <b/>
            <sz val="9"/>
            <color indexed="81"/>
            <rFont val="Tahoma"/>
            <family val="2"/>
          </rPr>
          <t xml:space="preserve">Musik
</t>
        </r>
        <r>
          <rPr>
            <sz val="9"/>
            <color indexed="81"/>
            <rFont val="Tahoma"/>
            <family val="2"/>
          </rPr>
          <t>Skal der være live-musik af andre end kapellet skal der betales for det.
Alt afhængig af hvilken musik man ønsker varierer prisen betydeligt. 
Inklusive prøveforløb er prisen pr. forestilling ca. mellem 10.000 kr. for et mindre band til 50.000 kr. for et Big band.</t>
        </r>
      </text>
    </comment>
  </commentList>
</comments>
</file>

<file path=xl/sharedStrings.xml><?xml version="1.0" encoding="utf-8"?>
<sst xmlns="http://schemas.openxmlformats.org/spreadsheetml/2006/main" count="48" uniqueCount="25">
  <si>
    <t>Udgifter</t>
  </si>
  <si>
    <t>koreograf</t>
  </si>
  <si>
    <t>scenograf</t>
  </si>
  <si>
    <t>lysdesigner</t>
  </si>
  <si>
    <t>komponist</t>
  </si>
  <si>
    <t>instruktør</t>
  </si>
  <si>
    <t>gæstedanser</t>
  </si>
  <si>
    <t>påklædere</t>
  </si>
  <si>
    <t>statister</t>
  </si>
  <si>
    <t>aftenprøver</t>
  </si>
  <si>
    <t>kapel</t>
  </si>
  <si>
    <t>tåspidssko</t>
  </si>
  <si>
    <t>rejse-ophold</t>
  </si>
  <si>
    <t>royalties</t>
  </si>
  <si>
    <t>kulisser</t>
  </si>
  <si>
    <t>kostumer</t>
  </si>
  <si>
    <t>teknik</t>
  </si>
  <si>
    <t>musik</t>
  </si>
  <si>
    <t>I alt</t>
  </si>
  <si>
    <t>Ramme</t>
  </si>
  <si>
    <t>Difference</t>
  </si>
  <si>
    <t>Oprindeligt budget</t>
  </si>
  <si>
    <t>Budgetopfølgning (justeret)</t>
  </si>
  <si>
    <t xml:space="preserve">Budgetopgave B) Moderne opsætning m. gæstedanser </t>
  </si>
  <si>
    <t>Budgetopgave A) Traditionel opsætning med Big Band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</si>
</sst>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0" x14ac:knownFonts="1">
    <font>
      <sz val="11"/>
      <color theme="1"/>
      <name val="Calibri"/>
      <family val="2"/>
      <scheme val="minor"/>
    </font>
    <font>
      <sz val="11"/>
      <color theme="1"/>
      <name val="Calibri"/>
      <family val="2"/>
      <scheme val="minor"/>
    </font>
    <font>
      <sz val="16"/>
      <color theme="1"/>
      <name val="Georgia"/>
      <family val="1"/>
    </font>
    <font>
      <b/>
      <sz val="16"/>
      <color rgb="FFFF0000"/>
      <name val="Georgia"/>
      <family val="1"/>
    </font>
    <font>
      <b/>
      <sz val="16"/>
      <color theme="1"/>
      <name val="Georgia"/>
      <family val="1"/>
    </font>
    <font>
      <b/>
      <sz val="9"/>
      <color indexed="81"/>
      <name val="Tahoma"/>
      <family val="2"/>
    </font>
    <font>
      <sz val="9"/>
      <color indexed="81"/>
      <name val="Tahoma"/>
      <family val="2"/>
    </font>
    <font>
      <sz val="18"/>
      <color theme="1"/>
      <name val="Georgia"/>
      <family val="1"/>
    </font>
    <font>
      <sz val="18"/>
      <color theme="1"/>
      <name val="Calibri"/>
      <family val="2"/>
      <scheme val="minor"/>
    </font>
    <font>
      <sz val="12"/>
      <color theme="1"/>
      <name val="Georgia"/>
      <family val="1"/>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applyBorder="1"/>
    <xf numFmtId="3" fontId="0" fillId="0" borderId="0" xfId="0" applyNumberFormat="1" applyBorder="1" applyAlignment="1">
      <alignment horizontal="left"/>
    </xf>
    <xf numFmtId="3" fontId="2" fillId="0" borderId="0" xfId="0" applyNumberFormat="1" applyFont="1" applyBorder="1" applyAlignment="1">
      <alignment horizontal="left"/>
    </xf>
    <xf numFmtId="0" fontId="4" fillId="0" borderId="3" xfId="0" applyFont="1" applyBorder="1"/>
    <xf numFmtId="3" fontId="4" fillId="0" borderId="3" xfId="1" applyNumberFormat="1" applyFont="1" applyBorder="1" applyAlignment="1">
      <alignment horizontal="left"/>
    </xf>
    <xf numFmtId="0" fontId="0" fillId="0" borderId="0" xfId="0" applyBorder="1"/>
    <xf numFmtId="0" fontId="7" fillId="0" borderId="0" xfId="0" applyFont="1" applyBorder="1"/>
    <xf numFmtId="3" fontId="2" fillId="0" borderId="4" xfId="1" applyNumberFormat="1" applyFont="1" applyBorder="1" applyAlignment="1">
      <alignment horizontal="left"/>
    </xf>
    <xf numFmtId="3" fontId="3" fillId="0" borderId="4" xfId="0" applyNumberFormat="1" applyFont="1" applyBorder="1" applyAlignment="1">
      <alignment horizontal="left"/>
    </xf>
    <xf numFmtId="3" fontId="2" fillId="0" borderId="4" xfId="0" applyNumberFormat="1" applyFont="1" applyBorder="1" applyAlignment="1">
      <alignment horizontal="left"/>
    </xf>
    <xf numFmtId="3" fontId="4" fillId="0" borderId="5" xfId="1" applyNumberFormat="1" applyFont="1" applyBorder="1" applyAlignment="1">
      <alignment horizontal="left"/>
    </xf>
    <xf numFmtId="0" fontId="4" fillId="0" borderId="6" xfId="0" applyFont="1" applyBorder="1"/>
    <xf numFmtId="0" fontId="2" fillId="0" borderId="7" xfId="0" applyFont="1" applyBorder="1"/>
    <xf numFmtId="0" fontId="3" fillId="0" borderId="7" xfId="0" applyFont="1" applyBorder="1"/>
    <xf numFmtId="0" fontId="4" fillId="0" borderId="8" xfId="0" applyFont="1" applyBorder="1"/>
    <xf numFmtId="3" fontId="4" fillId="0" borderId="1" xfId="0" applyNumberFormat="1" applyFont="1" applyBorder="1"/>
    <xf numFmtId="3" fontId="8" fillId="0" borderId="0" xfId="0" applyNumberFormat="1" applyFont="1" applyAlignment="1">
      <alignment horizontal="left"/>
    </xf>
    <xf numFmtId="3" fontId="0" fillId="0" borderId="0" xfId="0" applyNumberFormat="1" applyAlignment="1">
      <alignment horizontal="left"/>
    </xf>
    <xf numFmtId="0" fontId="9" fillId="0" borderId="0" xfId="0" applyFont="1" applyBorder="1"/>
    <xf numFmtId="0" fontId="4" fillId="0" borderId="9" xfId="0" applyFont="1" applyBorder="1"/>
    <xf numFmtId="0" fontId="2" fillId="0" borderId="10" xfId="0" applyFont="1" applyBorder="1"/>
    <xf numFmtId="3" fontId="2" fillId="0" borderId="7" xfId="1" applyNumberFormat="1" applyFont="1" applyBorder="1" applyAlignment="1">
      <alignment horizontal="left"/>
    </xf>
    <xf numFmtId="3" fontId="2" fillId="0" borderId="10" xfId="1" applyNumberFormat="1" applyFont="1" applyBorder="1" applyAlignment="1">
      <alignment horizontal="left"/>
    </xf>
    <xf numFmtId="164" fontId="2" fillId="0" borderId="0" xfId="1" applyNumberFormat="1" applyFont="1" applyBorder="1" applyAlignment="1"/>
    <xf numFmtId="0" fontId="3" fillId="0" borderId="11" xfId="0" applyFont="1" applyBorder="1"/>
    <xf numFmtId="3" fontId="3" fillId="0" borderId="8" xfId="0" applyNumberFormat="1" applyFont="1" applyBorder="1" applyAlignment="1">
      <alignment horizontal="left"/>
    </xf>
    <xf numFmtId="3" fontId="3" fillId="0" borderId="11" xfId="0" applyNumberFormat="1" applyFont="1" applyBorder="1" applyAlignment="1">
      <alignment horizontal="left"/>
    </xf>
    <xf numFmtId="164" fontId="3" fillId="0" borderId="0" xfId="0" applyNumberFormat="1" applyFont="1" applyBorder="1" applyAlignment="1"/>
    <xf numFmtId="0" fontId="2" fillId="0" borderId="0" xfId="0" applyFont="1" applyBorder="1" applyAlignment="1"/>
    <xf numFmtId="0" fontId="4" fillId="0" borderId="2" xfId="0" applyFont="1" applyBorder="1"/>
    <xf numFmtId="3" fontId="4" fillId="0" borderId="2" xfId="1" applyNumberFormat="1" applyFont="1" applyBorder="1" applyAlignment="1">
      <alignment horizontal="left"/>
    </xf>
    <xf numFmtId="164" fontId="4" fillId="0" borderId="0" xfId="1" applyNumberFormat="1" applyFont="1" applyBorder="1" applyAlignment="1"/>
    <xf numFmtId="3" fontId="2" fillId="0" borderId="0" xfId="1" applyNumberFormat="1" applyFont="1" applyBorder="1" applyAlignment="1">
      <alignment horizontal="left"/>
    </xf>
    <xf numFmtId="3" fontId="3" fillId="0" borderId="0" xfId="0" applyNumberFormat="1" applyFont="1" applyBorder="1" applyAlignment="1">
      <alignment horizontal="left"/>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0</xdr:row>
          <xdr:rowOff>66675</xdr:rowOff>
        </xdr:from>
        <xdr:to>
          <xdr:col>12</xdr:col>
          <xdr:colOff>304800</xdr:colOff>
          <xdr:row>30</xdr:row>
          <xdr:rowOff>114300</xdr:rowOff>
        </xdr:to>
        <xdr:sp macro="" textlink="">
          <xdr:nvSpPr>
            <xdr:cNvPr id="1076" name="Object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0</xdr:row>
          <xdr:rowOff>104775</xdr:rowOff>
        </xdr:from>
        <xdr:to>
          <xdr:col>12</xdr:col>
          <xdr:colOff>542925</xdr:colOff>
          <xdr:row>29</xdr:row>
          <xdr:rowOff>76200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tabSelected="1" workbookViewId="0">
      <selection activeCell="O10" sqref="O10"/>
    </sheetView>
  </sheetViews>
  <sheetFormatPr defaultRowHeight="15" x14ac:dyDescent="0.25"/>
  <cols>
    <col min="1" max="1" width="23.5703125" customWidth="1"/>
    <col min="2" max="2" width="31.28515625" bestFit="1" customWidth="1"/>
    <col min="3" max="3" width="45.28515625" bestFit="1" customWidth="1"/>
  </cols>
  <sheetData>
    <row r="1" spans="1:3" ht="23.25" x14ac:dyDescent="0.35">
      <c r="A1" s="7" t="s">
        <v>24</v>
      </c>
      <c r="C1" s="6"/>
    </row>
    <row r="2" spans="1:3" ht="20.25" x14ac:dyDescent="0.3">
      <c r="A2" s="1"/>
      <c r="B2" s="2"/>
      <c r="C2" s="2"/>
    </row>
    <row r="3" spans="1:3" ht="20.25" x14ac:dyDescent="0.3">
      <c r="A3" s="12" t="s">
        <v>0</v>
      </c>
      <c r="B3" s="16" t="s">
        <v>21</v>
      </c>
      <c r="C3" s="20" t="s">
        <v>22</v>
      </c>
    </row>
    <row r="4" spans="1:3" ht="20.25" x14ac:dyDescent="0.3">
      <c r="A4" s="13" t="s">
        <v>1</v>
      </c>
      <c r="B4" s="33">
        <v>300000</v>
      </c>
      <c r="C4" s="8"/>
    </row>
    <row r="5" spans="1:3" ht="20.25" x14ac:dyDescent="0.3">
      <c r="A5" s="13" t="s">
        <v>2</v>
      </c>
      <c r="B5" s="33">
        <v>350000</v>
      </c>
      <c r="C5" s="8"/>
    </row>
    <row r="6" spans="1:3" ht="20.25" x14ac:dyDescent="0.3">
      <c r="A6" s="13" t="s">
        <v>3</v>
      </c>
      <c r="B6" s="33">
        <v>60000</v>
      </c>
      <c r="C6" s="8"/>
    </row>
    <row r="7" spans="1:3" ht="20.25" x14ac:dyDescent="0.3">
      <c r="A7" s="13" t="s">
        <v>4</v>
      </c>
      <c r="B7" s="33">
        <v>0</v>
      </c>
      <c r="C7" s="8"/>
    </row>
    <row r="8" spans="1:3" ht="20.25" x14ac:dyDescent="0.3">
      <c r="A8" s="13" t="s">
        <v>5</v>
      </c>
      <c r="B8" s="33">
        <f>2*30000</f>
        <v>60000</v>
      </c>
      <c r="C8" s="8"/>
    </row>
    <row r="9" spans="1:3" ht="20.25" x14ac:dyDescent="0.3">
      <c r="A9" s="13" t="s">
        <v>6</v>
      </c>
      <c r="B9" s="33">
        <v>0</v>
      </c>
      <c r="C9" s="8"/>
    </row>
    <row r="10" spans="1:3" ht="20.25" x14ac:dyDescent="0.3">
      <c r="A10" s="13" t="s">
        <v>7</v>
      </c>
      <c r="B10" s="33">
        <f>12*660*12</f>
        <v>95040</v>
      </c>
      <c r="C10" s="8"/>
    </row>
    <row r="11" spans="1:3" ht="20.25" x14ac:dyDescent="0.3">
      <c r="A11" s="13" t="s">
        <v>8</v>
      </c>
      <c r="B11" s="33">
        <f>10*660*12</f>
        <v>79200</v>
      </c>
      <c r="C11" s="8"/>
    </row>
    <row r="12" spans="1:3" ht="20.25" x14ac:dyDescent="0.3">
      <c r="A12" s="13" t="s">
        <v>9</v>
      </c>
      <c r="B12" s="33">
        <f>15*5*1000</f>
        <v>75000</v>
      </c>
      <c r="C12" s="8"/>
    </row>
    <row r="13" spans="1:3" ht="20.25" x14ac:dyDescent="0.3">
      <c r="A13" s="13" t="s">
        <v>10</v>
      </c>
      <c r="B13" s="33">
        <v>0</v>
      </c>
      <c r="C13" s="8"/>
    </row>
    <row r="14" spans="1:3" ht="20.25" x14ac:dyDescent="0.3">
      <c r="A14" s="13" t="s">
        <v>11</v>
      </c>
      <c r="B14" s="33">
        <f>45*12*350</f>
        <v>189000</v>
      </c>
      <c r="C14" s="8"/>
    </row>
    <row r="15" spans="1:3" ht="20.25" x14ac:dyDescent="0.3">
      <c r="A15" s="13" t="s">
        <v>12</v>
      </c>
      <c r="B15" s="33">
        <f t="shared" ref="B15" si="0">40*1200+10*1200+10*1200+10000+3000+5000+10000</f>
        <v>100000</v>
      </c>
      <c r="C15" s="8"/>
    </row>
    <row r="16" spans="1:3" ht="20.25" x14ac:dyDescent="0.3">
      <c r="A16" s="13" t="s">
        <v>13</v>
      </c>
      <c r="B16" s="33">
        <v>0</v>
      </c>
      <c r="C16" s="8"/>
    </row>
    <row r="17" spans="1:3" ht="20.25" x14ac:dyDescent="0.3">
      <c r="A17" s="13" t="s">
        <v>14</v>
      </c>
      <c r="B17" s="33">
        <f>1300000+(5000*255)</f>
        <v>2575000</v>
      </c>
      <c r="C17" s="8"/>
    </row>
    <row r="18" spans="1:3" ht="20.25" x14ac:dyDescent="0.3">
      <c r="A18" s="13" t="s">
        <v>15</v>
      </c>
      <c r="B18" s="33">
        <f>2000000+(10000*255)</f>
        <v>4550000</v>
      </c>
      <c r="C18" s="8"/>
    </row>
    <row r="19" spans="1:3" ht="20.25" x14ac:dyDescent="0.3">
      <c r="A19" s="13" t="s">
        <v>16</v>
      </c>
      <c r="B19" s="33">
        <v>200000</v>
      </c>
      <c r="C19" s="8"/>
    </row>
    <row r="20" spans="1:3" ht="20.25" x14ac:dyDescent="0.3">
      <c r="A20" s="13" t="s">
        <v>17</v>
      </c>
      <c r="B20" s="33">
        <f>35000*12</f>
        <v>420000</v>
      </c>
      <c r="C20" s="8"/>
    </row>
    <row r="21" spans="1:3" ht="20.25" x14ac:dyDescent="0.3">
      <c r="A21" s="13"/>
      <c r="B21" s="33"/>
      <c r="C21" s="8"/>
    </row>
    <row r="22" spans="1:3" ht="20.25" x14ac:dyDescent="0.3">
      <c r="A22" s="14" t="s">
        <v>18</v>
      </c>
      <c r="B22" s="34">
        <f t="shared" ref="B22" si="1">SUM(B4:B20)</f>
        <v>9053240</v>
      </c>
      <c r="C22" s="9">
        <f>SUM(C4:C21)</f>
        <v>0</v>
      </c>
    </row>
    <row r="23" spans="1:3" ht="20.25" x14ac:dyDescent="0.3">
      <c r="A23" s="13"/>
      <c r="B23" s="3"/>
      <c r="C23" s="10"/>
    </row>
    <row r="24" spans="1:3" ht="21" thickBot="1" x14ac:dyDescent="0.35">
      <c r="A24" s="15" t="s">
        <v>19</v>
      </c>
      <c r="B24" s="31">
        <v>8600000</v>
      </c>
      <c r="C24" s="11">
        <f>B24</f>
        <v>8600000</v>
      </c>
    </row>
    <row r="25" spans="1:3" ht="20.25" x14ac:dyDescent="0.3">
      <c r="A25" s="1"/>
      <c r="B25" s="3"/>
      <c r="C25" s="3"/>
    </row>
    <row r="26" spans="1:3" ht="21" thickBot="1" x14ac:dyDescent="0.35">
      <c r="A26" s="4" t="s">
        <v>20</v>
      </c>
      <c r="B26" s="5">
        <f>B24-B22</f>
        <v>-453240</v>
      </c>
      <c r="C26" s="5">
        <f>C24-C22</f>
        <v>8600000</v>
      </c>
    </row>
    <row r="27" spans="1:3" ht="15.75" thickTop="1"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76" r:id="rId4">
          <objectPr defaultSize="0" r:id="rId5">
            <anchor moveWithCells="1">
              <from>
                <xdr:col>3</xdr:col>
                <xdr:colOff>38100</xdr:colOff>
                <xdr:row>0</xdr:row>
                <xdr:rowOff>66675</xdr:rowOff>
              </from>
              <to>
                <xdr:col>12</xdr:col>
                <xdr:colOff>304800</xdr:colOff>
                <xdr:row>30</xdr:row>
                <xdr:rowOff>114300</xdr:rowOff>
              </to>
            </anchor>
          </objectPr>
        </oleObject>
      </mc:Choice>
      <mc:Fallback>
        <oleObject progId="Word.Document.12" shapeId="107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5"/>
  <sheetViews>
    <sheetView workbookViewId="0">
      <selection activeCell="C2" sqref="C2"/>
    </sheetView>
  </sheetViews>
  <sheetFormatPr defaultRowHeight="15" x14ac:dyDescent="0.25"/>
  <cols>
    <col min="1" max="1" width="23" customWidth="1"/>
    <col min="2" max="2" width="31.28515625" bestFit="1" customWidth="1"/>
    <col min="3" max="3" width="45.28515625" bestFit="1" customWidth="1"/>
  </cols>
  <sheetData>
    <row r="1" spans="1:4" ht="23.25" x14ac:dyDescent="0.35">
      <c r="A1" s="7" t="s">
        <v>23</v>
      </c>
      <c r="B1" s="17"/>
      <c r="C1" s="18"/>
    </row>
    <row r="2" spans="1:4" ht="20.25" x14ac:dyDescent="0.3">
      <c r="A2" s="1"/>
      <c r="B2" s="2"/>
      <c r="C2" s="2"/>
      <c r="D2" s="19"/>
    </row>
    <row r="3" spans="1:4" ht="20.25" x14ac:dyDescent="0.3">
      <c r="A3" s="20" t="s">
        <v>0</v>
      </c>
      <c r="B3" s="16" t="s">
        <v>21</v>
      </c>
      <c r="C3" s="20" t="s">
        <v>22</v>
      </c>
      <c r="D3" s="1"/>
    </row>
    <row r="4" spans="1:4" ht="20.25" x14ac:dyDescent="0.3">
      <c r="A4" s="21" t="s">
        <v>1</v>
      </c>
      <c r="B4" s="22">
        <v>350000</v>
      </c>
      <c r="C4" s="23"/>
      <c r="D4" s="24"/>
    </row>
    <row r="5" spans="1:4" ht="20.25" x14ac:dyDescent="0.3">
      <c r="A5" s="21" t="s">
        <v>2</v>
      </c>
      <c r="B5" s="22">
        <v>150000</v>
      </c>
      <c r="C5" s="23"/>
      <c r="D5" s="24"/>
    </row>
    <row r="6" spans="1:4" ht="20.25" x14ac:dyDescent="0.3">
      <c r="A6" s="21" t="s">
        <v>3</v>
      </c>
      <c r="B6" s="22">
        <v>150000</v>
      </c>
      <c r="C6" s="23"/>
      <c r="D6" s="24"/>
    </row>
    <row r="7" spans="1:4" ht="20.25" x14ac:dyDescent="0.3">
      <c r="A7" s="21" t="s">
        <v>4</v>
      </c>
      <c r="B7" s="22">
        <f>80*5000</f>
        <v>400000</v>
      </c>
      <c r="C7" s="23"/>
      <c r="D7" s="24"/>
    </row>
    <row r="8" spans="1:4" ht="20.25" x14ac:dyDescent="0.3">
      <c r="A8" s="21" t="s">
        <v>5</v>
      </c>
      <c r="B8" s="22">
        <v>30000</v>
      </c>
      <c r="C8" s="23"/>
      <c r="D8" s="24"/>
    </row>
    <row r="9" spans="1:4" ht="20.25" x14ac:dyDescent="0.3">
      <c r="A9" s="21" t="s">
        <v>6</v>
      </c>
      <c r="B9" s="22">
        <f>32000*12+30000</f>
        <v>414000</v>
      </c>
      <c r="C9" s="23"/>
      <c r="D9" s="24"/>
    </row>
    <row r="10" spans="1:4" ht="20.25" x14ac:dyDescent="0.3">
      <c r="A10" s="21" t="s">
        <v>7</v>
      </c>
      <c r="B10" s="22">
        <f>3*660*12</f>
        <v>23760</v>
      </c>
      <c r="C10" s="23"/>
      <c r="D10" s="24"/>
    </row>
    <row r="11" spans="1:4" ht="20.25" x14ac:dyDescent="0.3">
      <c r="A11" s="21" t="s">
        <v>8</v>
      </c>
      <c r="B11" s="22">
        <v>0</v>
      </c>
      <c r="C11" s="23"/>
      <c r="D11" s="24"/>
    </row>
    <row r="12" spans="1:4" ht="20.25" x14ac:dyDescent="0.3">
      <c r="A12" s="21" t="s">
        <v>9</v>
      </c>
      <c r="B12" s="22">
        <f>20*10*1000</f>
        <v>200000</v>
      </c>
      <c r="C12" s="23"/>
      <c r="D12" s="24"/>
    </row>
    <row r="13" spans="1:4" ht="20.25" x14ac:dyDescent="0.3">
      <c r="A13" s="21" t="s">
        <v>10</v>
      </c>
      <c r="B13" s="22">
        <v>0</v>
      </c>
      <c r="C13" s="23"/>
      <c r="D13" s="24"/>
    </row>
    <row r="14" spans="1:4" ht="20.25" x14ac:dyDescent="0.3">
      <c r="A14" s="21" t="s">
        <v>11</v>
      </c>
      <c r="B14" s="22">
        <f>10*12*350</f>
        <v>42000</v>
      </c>
      <c r="C14" s="23"/>
      <c r="D14" s="24"/>
    </row>
    <row r="15" spans="1:4" ht="20.25" x14ac:dyDescent="0.3">
      <c r="A15" s="21" t="s">
        <v>12</v>
      </c>
      <c r="B15" s="22">
        <f>40*1200+10*1200+10*1200+10000+3000+5000+10000</f>
        <v>100000</v>
      </c>
      <c r="C15" s="23"/>
      <c r="D15" s="24"/>
    </row>
    <row r="16" spans="1:4" ht="20.25" x14ac:dyDescent="0.3">
      <c r="A16" s="21" t="s">
        <v>13</v>
      </c>
      <c r="B16" s="22">
        <v>0</v>
      </c>
      <c r="C16" s="23"/>
      <c r="D16" s="24"/>
    </row>
    <row r="17" spans="1:4" ht="20.25" x14ac:dyDescent="0.3">
      <c r="A17" s="21" t="s">
        <v>14</v>
      </c>
      <c r="B17" s="22">
        <f>600000+(2000*255)</f>
        <v>1110000</v>
      </c>
      <c r="C17" s="23"/>
      <c r="D17" s="24"/>
    </row>
    <row r="18" spans="1:4" ht="20.25" x14ac:dyDescent="0.3">
      <c r="A18" s="21" t="s">
        <v>15</v>
      </c>
      <c r="B18" s="22">
        <f>300000+(3000*255)</f>
        <v>1065000</v>
      </c>
      <c r="C18" s="23"/>
      <c r="D18" s="24"/>
    </row>
    <row r="19" spans="1:4" ht="20.25" x14ac:dyDescent="0.3">
      <c r="A19" s="21" t="s">
        <v>16</v>
      </c>
      <c r="B19" s="22">
        <v>1000000</v>
      </c>
      <c r="C19" s="23"/>
      <c r="D19" s="24"/>
    </row>
    <row r="20" spans="1:4" ht="20.25" x14ac:dyDescent="0.3">
      <c r="A20" s="21" t="s">
        <v>17</v>
      </c>
      <c r="B20" s="22">
        <v>0</v>
      </c>
      <c r="C20" s="23"/>
      <c r="D20" s="24"/>
    </row>
    <row r="21" spans="1:4" ht="20.25" x14ac:dyDescent="0.3">
      <c r="A21" s="21"/>
      <c r="B21" s="22"/>
      <c r="C21" s="23"/>
      <c r="D21" s="24"/>
    </row>
    <row r="22" spans="1:4" ht="21" thickBot="1" x14ac:dyDescent="0.35">
      <c r="A22" s="25" t="s">
        <v>18</v>
      </c>
      <c r="B22" s="26">
        <f>SUM(B4:B20)</f>
        <v>5034760</v>
      </c>
      <c r="C22" s="27">
        <f>SUM(C4:C21)</f>
        <v>0</v>
      </c>
      <c r="D22" s="28"/>
    </row>
    <row r="23" spans="1:4" ht="20.25" x14ac:dyDescent="0.3">
      <c r="A23" s="1"/>
      <c r="B23" s="3"/>
      <c r="C23" s="3"/>
      <c r="D23" s="29"/>
    </row>
    <row r="24" spans="1:4" ht="21" thickBot="1" x14ac:dyDescent="0.35">
      <c r="A24" s="30" t="s">
        <v>19</v>
      </c>
      <c r="B24" s="31">
        <v>4600000</v>
      </c>
      <c r="C24" s="31">
        <f>B24</f>
        <v>4600000</v>
      </c>
      <c r="D24" s="32"/>
    </row>
    <row r="25" spans="1:4" ht="20.25" x14ac:dyDescent="0.3">
      <c r="A25" s="1"/>
      <c r="B25" s="3"/>
      <c r="C25" s="3"/>
      <c r="D25" s="1"/>
    </row>
    <row r="26" spans="1:4" ht="21" thickBot="1" x14ac:dyDescent="0.35">
      <c r="A26" s="4" t="s">
        <v>20</v>
      </c>
      <c r="B26" s="5">
        <f>B24-B22</f>
        <v>-434760</v>
      </c>
      <c r="C26" s="5">
        <f>C24-C22</f>
        <v>4600000</v>
      </c>
    </row>
    <row r="27" spans="1:4" ht="15.75" thickTop="1" x14ac:dyDescent="0.25">
      <c r="B27" s="18"/>
      <c r="C27" s="18"/>
    </row>
    <row r="28" spans="1:4" x14ac:dyDescent="0.25">
      <c r="B28" s="18"/>
      <c r="C28" s="18"/>
    </row>
    <row r="29" spans="1:4" x14ac:dyDescent="0.25">
      <c r="B29" s="18"/>
      <c r="C29" s="18"/>
    </row>
    <row r="30" spans="1:4" x14ac:dyDescent="0.25">
      <c r="B30" s="18"/>
      <c r="C30" s="18"/>
    </row>
    <row r="31" spans="1:4" x14ac:dyDescent="0.25">
      <c r="B31" s="18"/>
      <c r="C31" s="18"/>
    </row>
    <row r="32" spans="1:4" x14ac:dyDescent="0.25">
      <c r="B32" s="18"/>
      <c r="C32" s="18"/>
    </row>
    <row r="33" spans="2:3" x14ac:dyDescent="0.25">
      <c r="B33" s="18"/>
      <c r="C33" s="18"/>
    </row>
    <row r="34" spans="2:3" x14ac:dyDescent="0.25">
      <c r="B34" s="18"/>
      <c r="C34" s="18"/>
    </row>
    <row r="35" spans="2:3" x14ac:dyDescent="0.25">
      <c r="B35" s="18"/>
      <c r="C35" s="18"/>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3</xdr:col>
                <xdr:colOff>28575</xdr:colOff>
                <xdr:row>0</xdr:row>
                <xdr:rowOff>104775</xdr:rowOff>
              </from>
              <to>
                <xdr:col>12</xdr:col>
                <xdr:colOff>533400</xdr:colOff>
                <xdr:row>29</xdr:row>
                <xdr:rowOff>66675</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Klassisk opsætning</vt:lpstr>
      <vt:lpstr>Moderne opsætning</vt:lpstr>
      <vt:lpstr>Ark3</vt:lpstr>
      <vt:lpstr>'Klassisk opsætning'!OLE_LINK1</vt:lpstr>
    </vt:vector>
  </TitlesOfParts>
  <Company>Det Kongelige Teater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Solveig Pedersen</dc:creator>
  <cp:lastModifiedBy>Solveig Pedersen</cp:lastModifiedBy>
  <cp:lastPrinted>2015-01-29T15:03:50Z</cp:lastPrinted>
  <dcterms:created xsi:type="dcterms:W3CDTF">2015-01-29T13:28:27Z</dcterms:created>
  <dcterms:modified xsi:type="dcterms:W3CDTF">2016-02-22T12:29:52Z</dcterms:modified>
</cp:coreProperties>
</file>